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7970" windowHeight="6075"/>
  </bookViews>
  <sheets>
    <sheet name="Sayfa1 (3)" sheetId="5" r:id="rId1"/>
  </sheets>
  <calcPr calcId="162913"/>
</workbook>
</file>

<file path=xl/calcChain.xml><?xml version="1.0" encoding="utf-8"?>
<calcChain xmlns="http://schemas.openxmlformats.org/spreadsheetml/2006/main">
  <c r="D59" i="5" l="1"/>
  <c r="D57" i="5"/>
  <c r="D56" i="5"/>
  <c r="D55" i="5"/>
  <c r="D54" i="5"/>
  <c r="D53" i="5"/>
  <c r="D52" i="5"/>
  <c r="D50" i="5"/>
  <c r="D48" i="5"/>
  <c r="D46" i="5"/>
  <c r="D43" i="5"/>
  <c r="D41" i="5"/>
  <c r="D42" i="5"/>
  <c r="D39" i="5"/>
  <c r="D38" i="5"/>
  <c r="D37" i="5"/>
  <c r="D36" i="5"/>
  <c r="D35" i="5"/>
  <c r="D34" i="5"/>
  <c r="D33" i="5"/>
  <c r="D32" i="5"/>
  <c r="D31" i="5"/>
  <c r="D28" i="5"/>
  <c r="D26" i="5"/>
  <c r="D27" i="5"/>
  <c r="D25" i="5"/>
  <c r="D24" i="5"/>
  <c r="D21" i="5"/>
  <c r="D20" i="5"/>
  <c r="D19" i="5"/>
  <c r="D18" i="5"/>
  <c r="D16" i="5"/>
  <c r="D14" i="5"/>
  <c r="D13" i="5"/>
  <c r="D10" i="5"/>
  <c r="D9" i="5"/>
  <c r="D6" i="5"/>
  <c r="D5" i="5"/>
</calcChain>
</file>

<file path=xl/sharedStrings.xml><?xml version="1.0" encoding="utf-8"?>
<sst xmlns="http://schemas.openxmlformats.org/spreadsheetml/2006/main" count="119" uniqueCount="78">
  <si>
    <t>DERSİN ADI</t>
  </si>
  <si>
    <t>Matematiğe Giriş II</t>
  </si>
  <si>
    <t>Üretim Yönetimi</t>
  </si>
  <si>
    <t>Stratejik Yönetim ve Planlama</t>
  </si>
  <si>
    <t>Çağdaş Yönetim Yaklaşımları</t>
  </si>
  <si>
    <t>Araştırma Yöntem ve Teknikleri</t>
  </si>
  <si>
    <t>Gıda Mikrobiyolojisi</t>
  </si>
  <si>
    <t>Yerel Yönetimler Mevzuatı</t>
  </si>
  <si>
    <t>Depolama ve Envanter Yönetimi</t>
  </si>
  <si>
    <t>Türk Vergi Sistemi</t>
  </si>
  <si>
    <t>Gıda Muhafazası</t>
  </si>
  <si>
    <t>Su Analizleri</t>
  </si>
  <si>
    <t>Gıda Kimyası</t>
  </si>
  <si>
    <t>E-Devlet</t>
  </si>
  <si>
    <t>Yağ Analizleri</t>
  </si>
  <si>
    <t>Bilgi ve İletişim Teknolojileri</t>
  </si>
  <si>
    <t>Çevre Koruma</t>
  </si>
  <si>
    <t>Beslenme İlkeleri</t>
  </si>
  <si>
    <t>Kamu Yönetimi</t>
  </si>
  <si>
    <t>Kentleşme ve Çevre Sorunları</t>
  </si>
  <si>
    <t>Fermente Gıdalarda Kalite</t>
  </si>
  <si>
    <t>Meslek Etiği</t>
  </si>
  <si>
    <t>Girişimcilik</t>
  </si>
  <si>
    <t>Ticaret Hukuku</t>
  </si>
  <si>
    <t>Kalite Güvencesi ve Standartları</t>
  </si>
  <si>
    <t>Kamu Maliyesi</t>
  </si>
  <si>
    <t>ÖĞRETİM ELEMENI</t>
  </si>
  <si>
    <t>Öğr. Gör. Hayri KEMİKSİZOĞLU</t>
  </si>
  <si>
    <t>Öğr. Gör. Nurhan GÜNAY</t>
  </si>
  <si>
    <t>Öğr. Gör. İsmail BÖLÜK</t>
  </si>
  <si>
    <t>Öğr. Gör. Yeliz TEKGÜL</t>
  </si>
  <si>
    <t>Öğr. Gör. Cennet ARMAN ZENGİ</t>
  </si>
  <si>
    <t>ÖS</t>
  </si>
  <si>
    <t>SINAV TARİHİ</t>
  </si>
  <si>
    <t>SAATİ</t>
  </si>
  <si>
    <t xml:space="preserve">T.C. ADNAN MENDERES ÜNİVERSİTESİ </t>
  </si>
  <si>
    <t>Laboratuvar Teknikleri II</t>
  </si>
  <si>
    <t>Toplam Kalite Yönetimi</t>
  </si>
  <si>
    <t>Gıda Katkı Maddeleri</t>
  </si>
  <si>
    <t>İthalat ve İhracat Yönetimi</t>
  </si>
  <si>
    <t>İş ve Sosyal Güvenlik Hukuku</t>
  </si>
  <si>
    <t>Hizmet Pazarlaması</t>
  </si>
  <si>
    <t>Küresel Lojistik</t>
  </si>
  <si>
    <t>Güncel Ekonomik Sorunlar</t>
  </si>
  <si>
    <t>KÖŞK MESLEK YÜKSEKOKULU ARA SINAV PROGRAMI</t>
  </si>
  <si>
    <t>Genel Muhasebe</t>
  </si>
  <si>
    <t>Doç. Dr. Dilek KESKİN</t>
  </si>
  <si>
    <t>Meyve ve Sebze Teknolojisi II</t>
  </si>
  <si>
    <t>Tahıl Teknolojisi II</t>
  </si>
  <si>
    <t>Yönetim Bilimi</t>
  </si>
  <si>
    <t>Öğr. Gör. Şerife Gökçen YANIK</t>
  </si>
  <si>
    <t>Geri Dönüşüm</t>
  </si>
  <si>
    <t>Öğr. El. Hamit ÖZMAN</t>
  </si>
  <si>
    <t xml:space="preserve">NOT: Öğrencilerin sınav çakışmaları durumunda sınav saati ve gününde değişiklik olabilir. Herhangi bir mağduriyet yaşanmaması için; Köşk MYO öğrencilerinin sınav öncesi ve  sınav dönemi boyunca Köşk MYO web sitesi veya duyuru panosunu takip etmeleri gerekmektedir.                                      </t>
  </si>
  <si>
    <t>Öğr. El. Mehmet Can DOĞANER</t>
  </si>
  <si>
    <t>Süt ve Süt Ürünleri Teknolojisi II</t>
  </si>
  <si>
    <t>Entegre Lojistik Yönetimi</t>
  </si>
  <si>
    <t>Öğr. Gör. Durcan Özgün SARIOĞLU</t>
  </si>
  <si>
    <t xml:space="preserve"> Gıdalarda Temel İşlemler II</t>
  </si>
  <si>
    <t>Dr. Öğr. Üyesi Hüseyin Nail AKGÜL</t>
  </si>
  <si>
    <t>Öğr. El. Mustafa Seçkin AYDIN</t>
  </si>
  <si>
    <t>Et ve Ürünleri Teknolojisi II</t>
  </si>
  <si>
    <t>Dr. Öğr. Üyesi Kübra GENÇDAĞ ŞENSOY</t>
  </si>
  <si>
    <t>Fiziksel Dağıtım Kanalları ve Planlama</t>
  </si>
  <si>
    <t>Öğr. El. Büşra KILINÇ AYAZ</t>
  </si>
  <si>
    <t>Anayasa  Hukuku</t>
  </si>
  <si>
    <t>Tahıl ve Ürünleri Analizleri</t>
  </si>
  <si>
    <t>Denizyolu Taşımacılığı ve Liman Yönetimi</t>
  </si>
  <si>
    <t>Yerel Yönetimlerde Halkla İlişkiler</t>
  </si>
  <si>
    <t>Siyasal Belgesel İnceleme</t>
  </si>
  <si>
    <t xml:space="preserve"> Yöneylem Araştırması</t>
  </si>
  <si>
    <t>Tehlikeli Madde Taşımacılığı</t>
  </si>
  <si>
    <t>Pazarlama İlkeleri</t>
  </si>
  <si>
    <t>Yerel Yönetimlerin Güncel Sorunları</t>
  </si>
  <si>
    <t>Kalite Yönetim Sistemleri</t>
  </si>
  <si>
    <t>Gıda Endüstri Makinaları</t>
  </si>
  <si>
    <t>Türkiye - AB İlişkileri</t>
  </si>
  <si>
    <t>2018-2019 AKADEMİK YILI BAHAR DÖNEMİ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</si>
</sst>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7"/>
      <color theme="1"/>
      <name val="Calibri"/>
      <family val="2"/>
      <charset val="16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name val="Calibri"/>
      <family val="2"/>
      <scheme val="minor"/>
    </font>
    <font>
      <sz val="7"/>
      <name val="Calibri"/>
      <family val="2"/>
      <charset val="162"/>
      <scheme val="minor"/>
    </font>
    <font>
      <b/>
      <sz val="7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sz val="7"/>
      <name val="Calibri"/>
      <family val="2"/>
      <charset val="162"/>
    </font>
    <font>
      <sz val="7"/>
      <color rgb="FF000000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1" xfId="0" applyFont="1" applyBorder="1"/>
    <xf numFmtId="0" fontId="1" fillId="0" borderId="0" xfId="0" applyFont="1"/>
    <xf numFmtId="0" fontId="2" fillId="0" borderId="1" xfId="0" applyFont="1" applyBorder="1"/>
    <xf numFmtId="0" fontId="2" fillId="0" borderId="0" xfId="0" applyFont="1" applyFill="1" applyBorder="1"/>
    <xf numFmtId="0" fontId="1" fillId="0" borderId="0" xfId="0" applyFont="1" applyFill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6" fillId="0" borderId="2" xfId="0" applyFont="1" applyBorder="1"/>
    <xf numFmtId="14" fontId="8" fillId="3" borderId="1" xfId="0" applyNumberFormat="1" applyFont="1" applyFill="1" applyBorder="1"/>
    <xf numFmtId="20" fontId="5" fillId="3" borderId="1" xfId="0" applyNumberFormat="1" applyFont="1" applyFill="1" applyBorder="1"/>
    <xf numFmtId="14" fontId="8" fillId="2" borderId="1" xfId="0" applyNumberFormat="1" applyFont="1" applyFill="1" applyBorder="1"/>
    <xf numFmtId="20" fontId="5" fillId="2" borderId="1" xfId="0" applyNumberFormat="1" applyFont="1" applyFill="1" applyBorder="1"/>
    <xf numFmtId="20" fontId="5" fillId="3" borderId="2" xfId="0" applyNumberFormat="1" applyFont="1" applyFill="1" applyBorder="1"/>
    <xf numFmtId="0" fontId="7" fillId="0" borderId="0" xfId="0" applyFont="1" applyBorder="1" applyAlignment="1">
      <alignment wrapText="1"/>
    </xf>
    <xf numFmtId="0" fontId="9" fillId="2" borderId="1" xfId="0" applyNumberFormat="1" applyFont="1" applyFill="1" applyBorder="1" applyAlignment="1">
      <alignment horizontal="center" vertical="top" wrapText="1" readingOrder="1"/>
    </xf>
    <xf numFmtId="0" fontId="9" fillId="2" borderId="1" xfId="0" applyNumberFormat="1" applyFont="1" applyFill="1" applyBorder="1" applyAlignment="1">
      <alignment horizontal="left" vertical="top" wrapText="1" readingOrder="1"/>
    </xf>
    <xf numFmtId="0" fontId="9" fillId="3" borderId="1" xfId="0" applyNumberFormat="1" applyFont="1" applyFill="1" applyBorder="1" applyAlignment="1">
      <alignment horizontal="center" vertical="top" wrapText="1" readingOrder="1"/>
    </xf>
    <xf numFmtId="0" fontId="9" fillId="3" borderId="1" xfId="0" applyNumberFormat="1" applyFont="1" applyFill="1" applyBorder="1" applyAlignment="1">
      <alignment horizontal="left" vertical="top" wrapText="1" readingOrder="1"/>
    </xf>
    <xf numFmtId="0" fontId="5" fillId="2" borderId="1" xfId="0" applyNumberFormat="1" applyFont="1" applyFill="1" applyBorder="1" applyAlignment="1">
      <alignment horizontal="left" vertical="top" wrapText="1" readingOrder="1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justify" wrapText="1"/>
    </xf>
    <xf numFmtId="0" fontId="7" fillId="0" borderId="3" xfId="0" applyFont="1" applyBorder="1" applyAlignment="1">
      <alignment horizontal="justify" wrapText="1"/>
    </xf>
    <xf numFmtId="0" fontId="7" fillId="0" borderId="4" xfId="0" applyFont="1" applyBorder="1" applyAlignment="1">
      <alignment horizontal="justify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A51B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2"/>
  <sheetViews>
    <sheetView tabSelected="1" topLeftCell="A16" zoomScale="170" zoomScaleNormal="170" workbookViewId="0">
      <selection activeCell="E38" sqref="E38"/>
    </sheetView>
  </sheetViews>
  <sheetFormatPr defaultRowHeight="9" x14ac:dyDescent="0.15"/>
  <cols>
    <col min="1" max="1" width="2.28515625" style="2" customWidth="1"/>
    <col min="2" max="2" width="24.28515625" style="2" customWidth="1"/>
    <col min="3" max="3" width="23.7109375" style="2" customWidth="1"/>
    <col min="4" max="4" width="3.5703125" style="2" customWidth="1"/>
    <col min="5" max="5" width="8.140625" style="2" customWidth="1"/>
    <col min="6" max="6" width="5.42578125" style="2" customWidth="1"/>
    <col min="7" max="7" width="2.7109375" style="2" customWidth="1"/>
    <col min="8" max="8" width="2.140625" style="2" customWidth="1"/>
    <col min="9" max="10" width="2.42578125" style="2" customWidth="1"/>
    <col min="11" max="14" width="2.28515625" style="2" customWidth="1"/>
    <col min="15" max="16" width="10" style="2" customWidth="1"/>
    <col min="17" max="19" width="7.140625" style="2" customWidth="1"/>
    <col min="20" max="20" width="6.42578125" style="2" customWidth="1"/>
    <col min="21" max="21" width="6" style="2" customWidth="1"/>
    <col min="22" max="22" width="5.28515625" style="2" customWidth="1"/>
    <col min="23" max="16384" width="9.140625" style="2"/>
  </cols>
  <sheetData>
    <row r="1" spans="1:6" customFormat="1" ht="12" customHeight="1" x14ac:dyDescent="0.25">
      <c r="A1" s="20" t="s">
        <v>35</v>
      </c>
      <c r="B1" s="20"/>
      <c r="C1" s="20"/>
      <c r="D1" s="20"/>
      <c r="E1" s="20"/>
      <c r="F1" s="20"/>
    </row>
    <row r="2" spans="1:6" customFormat="1" ht="12" customHeight="1" x14ac:dyDescent="0.25">
      <c r="A2" s="20" t="s">
        <v>44</v>
      </c>
      <c r="B2" s="20"/>
      <c r="C2" s="20"/>
      <c r="D2" s="20"/>
      <c r="E2" s="20"/>
      <c r="F2" s="20"/>
    </row>
    <row r="3" spans="1:6" customFormat="1" ht="12" customHeight="1" x14ac:dyDescent="0.25">
      <c r="A3" s="21" t="s">
        <v>77</v>
      </c>
      <c r="B3" s="21"/>
      <c r="C3" s="21"/>
      <c r="D3" s="21"/>
      <c r="E3" s="21"/>
      <c r="F3" s="21"/>
    </row>
    <row r="4" spans="1:6" ht="12.75" customHeight="1" x14ac:dyDescent="0.15">
      <c r="A4" s="3"/>
      <c r="B4" s="1" t="s">
        <v>0</v>
      </c>
      <c r="C4" s="1" t="s">
        <v>26</v>
      </c>
      <c r="D4" s="1" t="s">
        <v>32</v>
      </c>
      <c r="E4" s="1" t="s">
        <v>33</v>
      </c>
      <c r="F4" s="1" t="s">
        <v>34</v>
      </c>
    </row>
    <row r="5" spans="1:6" x14ac:dyDescent="0.15">
      <c r="A5" s="8">
        <v>1</v>
      </c>
      <c r="B5" s="18" t="s">
        <v>12</v>
      </c>
      <c r="C5" s="18" t="s">
        <v>28</v>
      </c>
      <c r="D5" s="17">
        <f>44+74</f>
        <v>118</v>
      </c>
      <c r="E5" s="9">
        <v>43563</v>
      </c>
      <c r="F5" s="10">
        <v>0.4375</v>
      </c>
    </row>
    <row r="6" spans="1:6" x14ac:dyDescent="0.15">
      <c r="A6" s="8">
        <v>2</v>
      </c>
      <c r="B6" s="18" t="s">
        <v>45</v>
      </c>
      <c r="C6" s="18" t="s">
        <v>54</v>
      </c>
      <c r="D6" s="17">
        <f>110+91+130</f>
        <v>331</v>
      </c>
      <c r="E6" s="9">
        <v>43563</v>
      </c>
      <c r="F6" s="10">
        <v>0.47916666666666669</v>
      </c>
    </row>
    <row r="7" spans="1:6" x14ac:dyDescent="0.15">
      <c r="A7" s="8">
        <v>3</v>
      </c>
      <c r="B7" s="18" t="s">
        <v>55</v>
      </c>
      <c r="C7" s="18" t="s">
        <v>46</v>
      </c>
      <c r="D7" s="17">
        <v>31</v>
      </c>
      <c r="E7" s="9">
        <v>43563</v>
      </c>
      <c r="F7" s="10">
        <v>0.5625</v>
      </c>
    </row>
    <row r="8" spans="1:6" x14ac:dyDescent="0.15">
      <c r="A8" s="8">
        <v>4</v>
      </c>
      <c r="B8" s="18" t="s">
        <v>11</v>
      </c>
      <c r="C8" s="18" t="s">
        <v>28</v>
      </c>
      <c r="D8" s="17">
        <v>31</v>
      </c>
      <c r="E8" s="9">
        <v>43563</v>
      </c>
      <c r="F8" s="10">
        <v>0.5625</v>
      </c>
    </row>
    <row r="9" spans="1:6" x14ac:dyDescent="0.15">
      <c r="A9" s="8">
        <v>5</v>
      </c>
      <c r="B9" s="18" t="s">
        <v>56</v>
      </c>
      <c r="C9" s="18" t="s">
        <v>57</v>
      </c>
      <c r="D9" s="17">
        <f>25+73</f>
        <v>98</v>
      </c>
      <c r="E9" s="9">
        <v>43563</v>
      </c>
      <c r="F9" s="10">
        <v>0.60416666666666663</v>
      </c>
    </row>
    <row r="10" spans="1:6" x14ac:dyDescent="0.15">
      <c r="A10" s="8">
        <v>6</v>
      </c>
      <c r="B10" s="18" t="s">
        <v>9</v>
      </c>
      <c r="C10" s="18" t="s">
        <v>31</v>
      </c>
      <c r="D10" s="17">
        <f>118+70</f>
        <v>188</v>
      </c>
      <c r="E10" s="9">
        <v>43563</v>
      </c>
      <c r="F10" s="10">
        <v>0.64583333333333304</v>
      </c>
    </row>
    <row r="11" spans="1:6" x14ac:dyDescent="0.15">
      <c r="A11" s="8">
        <v>7</v>
      </c>
      <c r="B11" s="16" t="s">
        <v>36</v>
      </c>
      <c r="C11" s="16" t="s">
        <v>28</v>
      </c>
      <c r="D11" s="15">
        <v>49</v>
      </c>
      <c r="E11" s="11">
        <v>43564</v>
      </c>
      <c r="F11" s="12">
        <v>0.39583333333333331</v>
      </c>
    </row>
    <row r="12" spans="1:6" x14ac:dyDescent="0.15">
      <c r="A12" s="8">
        <v>8</v>
      </c>
      <c r="B12" s="16" t="s">
        <v>58</v>
      </c>
      <c r="C12" s="16" t="s">
        <v>59</v>
      </c>
      <c r="D12" s="15">
        <v>53</v>
      </c>
      <c r="E12" s="11">
        <v>43564</v>
      </c>
      <c r="F12" s="12">
        <v>0.39583333333333331</v>
      </c>
    </row>
    <row r="13" spans="1:6" x14ac:dyDescent="0.15">
      <c r="A13" s="8">
        <v>9</v>
      </c>
      <c r="B13" s="16" t="s">
        <v>8</v>
      </c>
      <c r="C13" s="16" t="s">
        <v>60</v>
      </c>
      <c r="D13" s="15">
        <f>43+77</f>
        <v>120</v>
      </c>
      <c r="E13" s="11">
        <v>43564</v>
      </c>
      <c r="F13" s="12">
        <v>0.4375</v>
      </c>
    </row>
    <row r="14" spans="1:6" x14ac:dyDescent="0.15">
      <c r="A14" s="8">
        <v>10</v>
      </c>
      <c r="B14" s="16" t="s">
        <v>25</v>
      </c>
      <c r="C14" s="16" t="s">
        <v>31</v>
      </c>
      <c r="D14" s="15">
        <f>105+19</f>
        <v>124</v>
      </c>
      <c r="E14" s="11">
        <v>43564</v>
      </c>
      <c r="F14" s="12">
        <v>0.47916666666666702</v>
      </c>
    </row>
    <row r="15" spans="1:6" x14ac:dyDescent="0.15">
      <c r="A15" s="8">
        <v>11</v>
      </c>
      <c r="B15" s="16" t="s">
        <v>20</v>
      </c>
      <c r="C15" s="16" t="s">
        <v>28</v>
      </c>
      <c r="D15" s="15">
        <v>69</v>
      </c>
      <c r="E15" s="11">
        <v>43564</v>
      </c>
      <c r="F15" s="12">
        <v>0.5625</v>
      </c>
    </row>
    <row r="16" spans="1:6" x14ac:dyDescent="0.15">
      <c r="A16" s="8">
        <v>12</v>
      </c>
      <c r="B16" s="16" t="s">
        <v>19</v>
      </c>
      <c r="C16" s="16" t="s">
        <v>31</v>
      </c>
      <c r="D16" s="15">
        <f>49+95</f>
        <v>144</v>
      </c>
      <c r="E16" s="11">
        <v>43564</v>
      </c>
      <c r="F16" s="12">
        <v>0.60416666666666696</v>
      </c>
    </row>
    <row r="17" spans="1:6" x14ac:dyDescent="0.15">
      <c r="A17" s="8">
        <v>13</v>
      </c>
      <c r="B17" s="16" t="s">
        <v>61</v>
      </c>
      <c r="C17" s="16" t="s">
        <v>62</v>
      </c>
      <c r="D17" s="15">
        <v>29</v>
      </c>
      <c r="E17" s="11">
        <v>43564</v>
      </c>
      <c r="F17" s="12">
        <v>0.64583333333333304</v>
      </c>
    </row>
    <row r="18" spans="1:6" x14ac:dyDescent="0.15">
      <c r="A18" s="8">
        <v>14</v>
      </c>
      <c r="B18" s="16" t="s">
        <v>39</v>
      </c>
      <c r="C18" s="16" t="s">
        <v>60</v>
      </c>
      <c r="D18" s="15">
        <f>44+69</f>
        <v>113</v>
      </c>
      <c r="E18" s="11">
        <v>43564</v>
      </c>
      <c r="F18" s="12">
        <v>0.64583333333333337</v>
      </c>
    </row>
    <row r="19" spans="1:6" x14ac:dyDescent="0.15">
      <c r="A19" s="8">
        <v>15</v>
      </c>
      <c r="B19" s="18" t="s">
        <v>1</v>
      </c>
      <c r="C19" s="18" t="s">
        <v>62</v>
      </c>
      <c r="D19" s="17">
        <f>48+64</f>
        <v>112</v>
      </c>
      <c r="E19" s="9">
        <v>43565</v>
      </c>
      <c r="F19" s="10">
        <v>0.39583333333333331</v>
      </c>
    </row>
    <row r="20" spans="1:6" x14ac:dyDescent="0.15">
      <c r="A20" s="8">
        <v>16</v>
      </c>
      <c r="B20" s="18" t="s">
        <v>63</v>
      </c>
      <c r="C20" s="18" t="s">
        <v>64</v>
      </c>
      <c r="D20" s="17">
        <f>53+88</f>
        <v>141</v>
      </c>
      <c r="E20" s="9">
        <v>43565</v>
      </c>
      <c r="F20" s="10">
        <v>0.4375</v>
      </c>
    </row>
    <row r="21" spans="1:6" x14ac:dyDescent="0.15">
      <c r="A21" s="8">
        <v>17</v>
      </c>
      <c r="B21" s="18" t="s">
        <v>65</v>
      </c>
      <c r="C21" s="18" t="s">
        <v>27</v>
      </c>
      <c r="D21" s="17">
        <f>48+121</f>
        <v>169</v>
      </c>
      <c r="E21" s="9">
        <v>43565</v>
      </c>
      <c r="F21" s="10">
        <v>0.47916666666666669</v>
      </c>
    </row>
    <row r="22" spans="1:6" x14ac:dyDescent="0.15">
      <c r="A22" s="8">
        <v>18</v>
      </c>
      <c r="B22" s="18" t="s">
        <v>66</v>
      </c>
      <c r="C22" s="18" t="s">
        <v>30</v>
      </c>
      <c r="D22" s="17">
        <v>32</v>
      </c>
      <c r="E22" s="9">
        <v>43565</v>
      </c>
      <c r="F22" s="10">
        <v>0.5625</v>
      </c>
    </row>
    <row r="23" spans="1:6" x14ac:dyDescent="0.15">
      <c r="A23" s="8">
        <v>19</v>
      </c>
      <c r="B23" s="18" t="s">
        <v>48</v>
      </c>
      <c r="C23" s="18" t="s">
        <v>59</v>
      </c>
      <c r="D23" s="17">
        <v>33</v>
      </c>
      <c r="E23" s="9">
        <v>43565</v>
      </c>
      <c r="F23" s="10">
        <v>0.5625</v>
      </c>
    </row>
    <row r="24" spans="1:6" x14ac:dyDescent="0.15">
      <c r="A24" s="8">
        <v>20</v>
      </c>
      <c r="B24" s="18" t="s">
        <v>67</v>
      </c>
      <c r="C24" s="18" t="s">
        <v>64</v>
      </c>
      <c r="D24" s="17">
        <f>28+65</f>
        <v>93</v>
      </c>
      <c r="E24" s="9">
        <v>43565</v>
      </c>
      <c r="F24" s="10">
        <v>0.60416666666666663</v>
      </c>
    </row>
    <row r="25" spans="1:6" x14ac:dyDescent="0.15">
      <c r="A25" s="8">
        <v>21</v>
      </c>
      <c r="B25" s="18" t="s">
        <v>68</v>
      </c>
      <c r="C25" s="18" t="s">
        <v>50</v>
      </c>
      <c r="D25" s="17">
        <f>64+50</f>
        <v>114</v>
      </c>
      <c r="E25" s="9">
        <v>43565</v>
      </c>
      <c r="F25" s="10">
        <v>0.64583333333333337</v>
      </c>
    </row>
    <row r="26" spans="1:6" x14ac:dyDescent="0.15">
      <c r="A26" s="8">
        <v>22</v>
      </c>
      <c r="B26" s="19" t="s">
        <v>10</v>
      </c>
      <c r="C26" s="16" t="s">
        <v>30</v>
      </c>
      <c r="D26" s="15">
        <f>50+45</f>
        <v>95</v>
      </c>
      <c r="E26" s="11">
        <v>43566</v>
      </c>
      <c r="F26" s="12">
        <v>0.39583333333333331</v>
      </c>
    </row>
    <row r="27" spans="1:6" x14ac:dyDescent="0.15">
      <c r="A27" s="8">
        <v>23</v>
      </c>
      <c r="B27" s="16" t="s">
        <v>18</v>
      </c>
      <c r="C27" s="16" t="s">
        <v>27</v>
      </c>
      <c r="D27" s="15">
        <f>38+112</f>
        <v>150</v>
      </c>
      <c r="E27" s="11">
        <v>43566</v>
      </c>
      <c r="F27" s="12">
        <v>0.4375</v>
      </c>
    </row>
    <row r="28" spans="1:6" x14ac:dyDescent="0.15">
      <c r="A28" s="8">
        <v>24</v>
      </c>
      <c r="B28" s="16" t="s">
        <v>2</v>
      </c>
      <c r="C28" s="16" t="s">
        <v>52</v>
      </c>
      <c r="D28" s="15">
        <f>48+86</f>
        <v>134</v>
      </c>
      <c r="E28" s="11">
        <v>43566</v>
      </c>
      <c r="F28" s="12">
        <v>0.47916666666666669</v>
      </c>
    </row>
    <row r="29" spans="1:6" x14ac:dyDescent="0.15">
      <c r="A29" s="8">
        <v>25</v>
      </c>
      <c r="B29" s="16" t="s">
        <v>47</v>
      </c>
      <c r="C29" s="16" t="s">
        <v>30</v>
      </c>
      <c r="D29" s="15">
        <v>31</v>
      </c>
      <c r="E29" s="11">
        <v>43566</v>
      </c>
      <c r="F29" s="12">
        <v>0.5625</v>
      </c>
    </row>
    <row r="30" spans="1:6" x14ac:dyDescent="0.15">
      <c r="A30" s="8">
        <v>26</v>
      </c>
      <c r="B30" s="16" t="s">
        <v>14</v>
      </c>
      <c r="C30" s="16" t="s">
        <v>29</v>
      </c>
      <c r="D30" s="15">
        <v>47</v>
      </c>
      <c r="E30" s="11">
        <v>43566</v>
      </c>
      <c r="F30" s="12">
        <v>0.5625</v>
      </c>
    </row>
    <row r="31" spans="1:6" x14ac:dyDescent="0.15">
      <c r="A31" s="8">
        <v>27</v>
      </c>
      <c r="B31" s="16" t="s">
        <v>42</v>
      </c>
      <c r="C31" s="16" t="s">
        <v>60</v>
      </c>
      <c r="D31" s="15">
        <f>23+71</f>
        <v>94</v>
      </c>
      <c r="E31" s="11">
        <v>43566</v>
      </c>
      <c r="F31" s="12">
        <v>0.60416666666666663</v>
      </c>
    </row>
    <row r="32" spans="1:6" x14ac:dyDescent="0.15">
      <c r="A32" s="8">
        <v>28</v>
      </c>
      <c r="B32" s="16" t="s">
        <v>7</v>
      </c>
      <c r="C32" s="16" t="s">
        <v>27</v>
      </c>
      <c r="D32" s="15">
        <f>66+59</f>
        <v>125</v>
      </c>
      <c r="E32" s="11">
        <v>43566</v>
      </c>
      <c r="F32" s="12">
        <v>0.64583333333333337</v>
      </c>
    </row>
    <row r="33" spans="1:6" x14ac:dyDescent="0.15">
      <c r="A33" s="8">
        <v>29</v>
      </c>
      <c r="B33" s="18" t="s">
        <v>23</v>
      </c>
      <c r="C33" s="18" t="s">
        <v>27</v>
      </c>
      <c r="D33" s="17">
        <f>38+88</f>
        <v>126</v>
      </c>
      <c r="E33" s="9">
        <v>43567</v>
      </c>
      <c r="F33" s="10">
        <v>0.39583333333333331</v>
      </c>
    </row>
    <row r="34" spans="1:6" x14ac:dyDescent="0.15">
      <c r="A34" s="8">
        <v>30</v>
      </c>
      <c r="B34" s="18" t="s">
        <v>5</v>
      </c>
      <c r="C34" s="18" t="s">
        <v>59</v>
      </c>
      <c r="D34" s="17">
        <f>17+51</f>
        <v>68</v>
      </c>
      <c r="E34" s="9">
        <v>43567</v>
      </c>
      <c r="F34" s="10">
        <v>0.4375</v>
      </c>
    </row>
    <row r="35" spans="1:6" x14ac:dyDescent="0.15">
      <c r="A35" s="8">
        <v>31</v>
      </c>
      <c r="B35" s="18" t="s">
        <v>16</v>
      </c>
      <c r="C35" s="18" t="s">
        <v>29</v>
      </c>
      <c r="D35" s="17">
        <f>34+95</f>
        <v>129</v>
      </c>
      <c r="E35" s="9">
        <v>43567</v>
      </c>
      <c r="F35" s="10">
        <v>0.47916666666666702</v>
      </c>
    </row>
    <row r="36" spans="1:6" x14ac:dyDescent="0.15">
      <c r="A36" s="8">
        <v>32</v>
      </c>
      <c r="B36" s="18" t="s">
        <v>69</v>
      </c>
      <c r="C36" s="18" t="s">
        <v>27</v>
      </c>
      <c r="D36" s="17">
        <f>5+5</f>
        <v>10</v>
      </c>
      <c r="E36" s="9">
        <v>43567</v>
      </c>
      <c r="F36" s="10">
        <v>0.47916666666666669</v>
      </c>
    </row>
    <row r="37" spans="1:6" x14ac:dyDescent="0.15">
      <c r="A37" s="8">
        <v>33</v>
      </c>
      <c r="B37" s="18" t="s">
        <v>15</v>
      </c>
      <c r="C37" s="18" t="s">
        <v>59</v>
      </c>
      <c r="D37" s="17">
        <f>13+72</f>
        <v>85</v>
      </c>
      <c r="E37" s="9">
        <v>43567</v>
      </c>
      <c r="F37" s="10">
        <v>0.47916666666666669</v>
      </c>
    </row>
    <row r="38" spans="1:6" x14ac:dyDescent="0.15">
      <c r="A38" s="8">
        <v>34</v>
      </c>
      <c r="B38" s="16" t="s">
        <v>3</v>
      </c>
      <c r="C38" s="16" t="s">
        <v>50</v>
      </c>
      <c r="D38" s="15">
        <f>26+114</f>
        <v>140</v>
      </c>
      <c r="E38" s="11">
        <v>43570</v>
      </c>
      <c r="F38" s="12">
        <v>0.39583333333333331</v>
      </c>
    </row>
    <row r="39" spans="1:6" x14ac:dyDescent="0.15">
      <c r="A39" s="8">
        <v>35</v>
      </c>
      <c r="B39" s="16" t="s">
        <v>6</v>
      </c>
      <c r="C39" s="16" t="s">
        <v>46</v>
      </c>
      <c r="D39" s="15">
        <f>49+53</f>
        <v>102</v>
      </c>
      <c r="E39" s="11">
        <v>43570</v>
      </c>
      <c r="F39" s="12">
        <v>0.4375</v>
      </c>
    </row>
    <row r="40" spans="1:6" x14ac:dyDescent="0.15">
      <c r="A40" s="8">
        <v>36</v>
      </c>
      <c r="B40" s="16" t="s">
        <v>71</v>
      </c>
      <c r="C40" s="16" t="s">
        <v>31</v>
      </c>
      <c r="D40" s="15">
        <v>1</v>
      </c>
      <c r="E40" s="11">
        <v>43570</v>
      </c>
      <c r="F40" s="12">
        <v>0.4375</v>
      </c>
    </row>
    <row r="41" spans="1:6" x14ac:dyDescent="0.15">
      <c r="A41" s="8">
        <v>37</v>
      </c>
      <c r="B41" s="16" t="s">
        <v>72</v>
      </c>
      <c r="C41" s="16" t="s">
        <v>31</v>
      </c>
      <c r="D41" s="15">
        <f>5+4</f>
        <v>9</v>
      </c>
      <c r="E41" s="11">
        <v>43570</v>
      </c>
      <c r="F41" s="12">
        <v>0.4375</v>
      </c>
    </row>
    <row r="42" spans="1:6" x14ac:dyDescent="0.15">
      <c r="A42" s="8">
        <v>38</v>
      </c>
      <c r="B42" s="16" t="s">
        <v>70</v>
      </c>
      <c r="C42" s="16" t="s">
        <v>57</v>
      </c>
      <c r="D42" s="15">
        <f>53+90</f>
        <v>143</v>
      </c>
      <c r="E42" s="11">
        <v>43570</v>
      </c>
      <c r="F42" s="12">
        <v>0.47916666666666702</v>
      </c>
    </row>
    <row r="43" spans="1:6" x14ac:dyDescent="0.15">
      <c r="A43" s="8">
        <v>39</v>
      </c>
      <c r="B43" s="16" t="s">
        <v>73</v>
      </c>
      <c r="C43" s="16" t="s">
        <v>50</v>
      </c>
      <c r="D43" s="15">
        <f>52+70</f>
        <v>122</v>
      </c>
      <c r="E43" s="11">
        <v>43570</v>
      </c>
      <c r="F43" s="12">
        <v>0.5625</v>
      </c>
    </row>
    <row r="44" spans="1:6" x14ac:dyDescent="0.15">
      <c r="A44" s="8">
        <v>40</v>
      </c>
      <c r="B44" s="16" t="s">
        <v>74</v>
      </c>
      <c r="C44" s="16" t="s">
        <v>62</v>
      </c>
      <c r="D44" s="15">
        <v>24</v>
      </c>
      <c r="E44" s="11">
        <v>43570</v>
      </c>
      <c r="F44" s="12">
        <v>0.60416666666666696</v>
      </c>
    </row>
    <row r="45" spans="1:6" x14ac:dyDescent="0.15">
      <c r="A45" s="8">
        <v>41</v>
      </c>
      <c r="B45" s="16" t="s">
        <v>22</v>
      </c>
      <c r="C45" s="16" t="s">
        <v>50</v>
      </c>
      <c r="D45" s="15">
        <v>102</v>
      </c>
      <c r="E45" s="11">
        <v>43570</v>
      </c>
      <c r="F45" s="12">
        <v>0.64583333333333404</v>
      </c>
    </row>
    <row r="46" spans="1:6" x14ac:dyDescent="0.15">
      <c r="A46" s="8">
        <v>42</v>
      </c>
      <c r="B46" s="18" t="s">
        <v>49</v>
      </c>
      <c r="C46" s="18" t="s">
        <v>50</v>
      </c>
      <c r="D46" s="17">
        <f>56+34</f>
        <v>90</v>
      </c>
      <c r="E46" s="9">
        <v>43571</v>
      </c>
      <c r="F46" s="10">
        <v>0.39583333333333331</v>
      </c>
    </row>
    <row r="47" spans="1:6" x14ac:dyDescent="0.15">
      <c r="A47" s="8">
        <v>43</v>
      </c>
      <c r="B47" s="18" t="s">
        <v>21</v>
      </c>
      <c r="C47" s="18" t="s">
        <v>46</v>
      </c>
      <c r="D47" s="17">
        <v>66</v>
      </c>
      <c r="E47" s="9">
        <v>43571</v>
      </c>
      <c r="F47" s="10">
        <v>0.4375</v>
      </c>
    </row>
    <row r="48" spans="1:6" x14ac:dyDescent="0.15">
      <c r="A48" s="8">
        <v>44</v>
      </c>
      <c r="B48" s="18" t="s">
        <v>41</v>
      </c>
      <c r="C48" s="18" t="s">
        <v>60</v>
      </c>
      <c r="D48" s="17">
        <f>26+88</f>
        <v>114</v>
      </c>
      <c r="E48" s="9">
        <v>43571</v>
      </c>
      <c r="F48" s="10">
        <v>0.47916666666666702</v>
      </c>
    </row>
    <row r="49" spans="1:22" x14ac:dyDescent="0.15">
      <c r="A49" s="8">
        <v>45</v>
      </c>
      <c r="B49" s="18" t="s">
        <v>51</v>
      </c>
      <c r="C49" s="18" t="s">
        <v>62</v>
      </c>
      <c r="D49" s="17">
        <v>78</v>
      </c>
      <c r="E49" s="9">
        <v>43571</v>
      </c>
      <c r="F49" s="10">
        <v>0.5625</v>
      </c>
    </row>
    <row r="50" spans="1:22" x14ac:dyDescent="0.15">
      <c r="A50" s="8">
        <v>46</v>
      </c>
      <c r="B50" s="18" t="s">
        <v>4</v>
      </c>
      <c r="C50" s="18" t="s">
        <v>50</v>
      </c>
      <c r="D50" s="17">
        <f>58+48</f>
        <v>106</v>
      </c>
      <c r="E50" s="9">
        <v>43571</v>
      </c>
      <c r="F50" s="10">
        <v>0.60416666666666696</v>
      </c>
    </row>
    <row r="51" spans="1:22" x14ac:dyDescent="0.15">
      <c r="A51" s="8">
        <v>47</v>
      </c>
      <c r="B51" s="16" t="s">
        <v>75</v>
      </c>
      <c r="C51" s="16" t="s">
        <v>59</v>
      </c>
      <c r="D51" s="15">
        <v>36</v>
      </c>
      <c r="E51" s="11">
        <v>43572</v>
      </c>
      <c r="F51" s="12">
        <v>0.39583333333333331</v>
      </c>
    </row>
    <row r="52" spans="1:22" x14ac:dyDescent="0.15">
      <c r="A52" s="8">
        <v>48</v>
      </c>
      <c r="B52" s="16" t="s">
        <v>40</v>
      </c>
      <c r="C52" s="16" t="s">
        <v>31</v>
      </c>
      <c r="D52" s="15">
        <f>66+53</f>
        <v>119</v>
      </c>
      <c r="E52" s="11">
        <v>43572</v>
      </c>
      <c r="F52" s="12">
        <v>0.4375</v>
      </c>
    </row>
    <row r="53" spans="1:22" x14ac:dyDescent="0.15">
      <c r="A53" s="8">
        <v>49</v>
      </c>
      <c r="B53" s="16" t="s">
        <v>13</v>
      </c>
      <c r="C53" s="16" t="s">
        <v>27</v>
      </c>
      <c r="D53" s="15">
        <f>41+105</f>
        <v>146</v>
      </c>
      <c r="E53" s="11">
        <v>43572</v>
      </c>
      <c r="F53" s="12">
        <v>0.47916666666666702</v>
      </c>
    </row>
    <row r="54" spans="1:22" x14ac:dyDescent="0.15">
      <c r="A54" s="8">
        <v>50</v>
      </c>
      <c r="B54" s="16" t="s">
        <v>24</v>
      </c>
      <c r="C54" s="16" t="s">
        <v>30</v>
      </c>
      <c r="D54" s="15">
        <f>46+103</f>
        <v>149</v>
      </c>
      <c r="E54" s="11">
        <v>43572</v>
      </c>
      <c r="F54" s="12">
        <v>0.5625</v>
      </c>
    </row>
    <row r="55" spans="1:22" x14ac:dyDescent="0.15">
      <c r="A55" s="8">
        <v>51</v>
      </c>
      <c r="B55" s="16" t="s">
        <v>43</v>
      </c>
      <c r="C55" s="16" t="s">
        <v>31</v>
      </c>
      <c r="D55" s="15">
        <f>46+93</f>
        <v>139</v>
      </c>
      <c r="E55" s="11">
        <v>43572</v>
      </c>
      <c r="F55" s="12">
        <v>0.60416666666666663</v>
      </c>
    </row>
    <row r="56" spans="1:22" x14ac:dyDescent="0.15">
      <c r="A56" s="8">
        <v>52</v>
      </c>
      <c r="B56" s="18" t="s">
        <v>17</v>
      </c>
      <c r="C56" s="18" t="s">
        <v>29</v>
      </c>
      <c r="D56" s="17">
        <f>29+102</f>
        <v>131</v>
      </c>
      <c r="E56" s="9">
        <v>43573</v>
      </c>
      <c r="F56" s="10">
        <v>0.39583333333333331</v>
      </c>
      <c r="G56" s="7"/>
      <c r="H56" s="7"/>
      <c r="I56" s="7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x14ac:dyDescent="0.15">
      <c r="A57" s="8">
        <v>53</v>
      </c>
      <c r="B57" s="18" t="s">
        <v>76</v>
      </c>
      <c r="C57" s="18" t="s">
        <v>27</v>
      </c>
      <c r="D57" s="17">
        <f>15+13</f>
        <v>28</v>
      </c>
      <c r="E57" s="9">
        <v>43573</v>
      </c>
      <c r="F57" s="10">
        <v>0.4375</v>
      </c>
      <c r="G57" s="5"/>
      <c r="H57" s="5"/>
      <c r="I57" s="5"/>
      <c r="J57" s="5"/>
      <c r="K57" s="5"/>
      <c r="L57" s="5"/>
      <c r="M57" s="5"/>
      <c r="N57" s="5"/>
      <c r="O57" s="5"/>
      <c r="P57" s="5"/>
      <c r="Q57" s="4"/>
      <c r="R57" s="4"/>
      <c r="S57" s="4"/>
      <c r="T57" s="4"/>
      <c r="U57" s="5"/>
    </row>
    <row r="58" spans="1:22" x14ac:dyDescent="0.15">
      <c r="A58" s="8">
        <v>54</v>
      </c>
      <c r="B58" s="18" t="s">
        <v>38</v>
      </c>
      <c r="C58" s="18" t="s">
        <v>29</v>
      </c>
      <c r="D58" s="17">
        <v>19</v>
      </c>
      <c r="E58" s="9">
        <v>43573</v>
      </c>
      <c r="F58" s="10">
        <v>0.47916666666666702</v>
      </c>
    </row>
    <row r="59" spans="1:22" x14ac:dyDescent="0.15">
      <c r="A59" s="8">
        <v>55</v>
      </c>
      <c r="B59" s="18" t="s">
        <v>37</v>
      </c>
      <c r="C59" s="18" t="s">
        <v>46</v>
      </c>
      <c r="D59" s="17">
        <f>11+93</f>
        <v>104</v>
      </c>
      <c r="E59" s="9">
        <v>43573</v>
      </c>
      <c r="F59" s="13">
        <v>0.5625</v>
      </c>
      <c r="G59" s="5"/>
      <c r="H59" s="5"/>
      <c r="I59" s="5"/>
      <c r="J59" s="5"/>
      <c r="K59" s="5"/>
      <c r="L59" s="5"/>
      <c r="M59" s="5"/>
      <c r="N59" s="5"/>
      <c r="P59" s="5"/>
      <c r="Q59" s="5"/>
      <c r="R59" s="5"/>
      <c r="S59" s="5"/>
      <c r="T59" s="5"/>
      <c r="U59" s="5"/>
    </row>
    <row r="60" spans="1:22" ht="38.25" customHeight="1" x14ac:dyDescent="0.2">
      <c r="A60" s="22" t="s">
        <v>53</v>
      </c>
      <c r="B60" s="23"/>
      <c r="C60" s="23"/>
      <c r="D60" s="23"/>
      <c r="E60" s="23"/>
      <c r="F60" s="24"/>
      <c r="G60" s="14"/>
      <c r="H60" s="14"/>
      <c r="I60" s="5"/>
      <c r="J60" s="5"/>
      <c r="K60" s="5"/>
      <c r="L60" s="5"/>
      <c r="M60" s="5"/>
      <c r="N60" s="5"/>
      <c r="P60" s="5"/>
      <c r="Q60" s="5"/>
      <c r="R60" s="5"/>
      <c r="S60" s="5"/>
      <c r="T60" s="5"/>
      <c r="U60" s="5"/>
    </row>
    <row r="61" spans="1:22" x14ac:dyDescent="0.15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P61" s="5"/>
      <c r="Q61" s="5"/>
      <c r="R61" s="5"/>
      <c r="S61" s="5"/>
      <c r="T61" s="5"/>
      <c r="U61" s="5"/>
    </row>
    <row r="62" spans="1:22" x14ac:dyDescent="0.15">
      <c r="G62" s="5"/>
      <c r="H62" s="5"/>
      <c r="I62" s="5"/>
      <c r="J62" s="5"/>
      <c r="K62" s="5"/>
      <c r="L62" s="5"/>
      <c r="M62" s="5"/>
      <c r="N62" s="5"/>
      <c r="P62" s="5"/>
      <c r="Q62" s="5"/>
      <c r="R62" s="5"/>
      <c r="S62" s="5"/>
      <c r="T62" s="5"/>
      <c r="U62" s="5"/>
    </row>
    <row r="63" spans="1:22" x14ac:dyDescent="0.15">
      <c r="B63" s="5"/>
      <c r="C63" s="4"/>
      <c r="D63" s="4"/>
      <c r="E63" s="5"/>
      <c r="F63" s="5"/>
      <c r="G63" s="5"/>
      <c r="H63" s="5"/>
      <c r="I63" s="5"/>
      <c r="J63" s="5"/>
      <c r="K63" s="5"/>
      <c r="L63" s="5"/>
      <c r="M63" s="5"/>
      <c r="N63" s="5"/>
      <c r="P63" s="5"/>
      <c r="Q63" s="5"/>
      <c r="R63" s="5"/>
      <c r="S63" s="5"/>
      <c r="T63" s="5"/>
      <c r="U63" s="5"/>
    </row>
    <row r="64" spans="1:22" x14ac:dyDescent="0.15">
      <c r="B64" s="4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P64" s="5"/>
      <c r="Q64" s="5"/>
      <c r="R64" s="5"/>
      <c r="S64" s="5"/>
      <c r="T64" s="5"/>
      <c r="U64" s="5"/>
    </row>
    <row r="65" spans="2:21" x14ac:dyDescent="0.15">
      <c r="E65" s="5"/>
      <c r="F65" s="5"/>
      <c r="G65" s="5"/>
      <c r="H65" s="5"/>
      <c r="I65" s="5"/>
      <c r="J65" s="5"/>
      <c r="K65" s="5"/>
      <c r="L65" s="5"/>
      <c r="M65" s="5"/>
      <c r="N65" s="5"/>
      <c r="P65" s="5"/>
      <c r="Q65" s="5"/>
      <c r="R65" s="5"/>
      <c r="S65" s="5"/>
      <c r="T65" s="5"/>
      <c r="U65" s="5"/>
    </row>
    <row r="66" spans="2:21" x14ac:dyDescent="0.15">
      <c r="B66" s="4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P66" s="5"/>
      <c r="Q66" s="5"/>
      <c r="R66" s="5"/>
      <c r="S66" s="5"/>
      <c r="T66" s="5"/>
      <c r="U66" s="5"/>
    </row>
    <row r="67" spans="2:21" x14ac:dyDescent="0.15">
      <c r="B67" s="5"/>
      <c r="C67" s="4"/>
      <c r="D67" s="4"/>
      <c r="E67" s="5"/>
      <c r="F67" s="5"/>
      <c r="G67" s="5"/>
      <c r="H67" s="5"/>
      <c r="I67" s="5"/>
      <c r="J67" s="5"/>
      <c r="K67" s="5"/>
      <c r="L67" s="5"/>
      <c r="M67" s="5"/>
      <c r="N67" s="5"/>
      <c r="P67" s="5"/>
      <c r="Q67" s="5"/>
      <c r="R67" s="5"/>
      <c r="S67" s="5"/>
      <c r="T67" s="5"/>
      <c r="U67" s="5"/>
    </row>
    <row r="68" spans="2:21" x14ac:dyDescent="0.15">
      <c r="B68" s="4"/>
      <c r="C68" s="4"/>
      <c r="D68" s="4"/>
      <c r="E68" s="5"/>
      <c r="F68" s="5"/>
      <c r="G68" s="5"/>
      <c r="H68" s="5"/>
      <c r="I68" s="5"/>
      <c r="J68" s="5"/>
      <c r="K68" s="5"/>
      <c r="L68" s="5"/>
      <c r="M68" s="5"/>
      <c r="N68" s="5"/>
      <c r="P68" s="5"/>
      <c r="Q68" s="5"/>
      <c r="R68" s="5"/>
      <c r="S68" s="5"/>
      <c r="T68" s="5"/>
      <c r="U68" s="5"/>
    </row>
    <row r="69" spans="2:21" x14ac:dyDescent="0.15">
      <c r="B69" s="4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P69" s="5"/>
      <c r="Q69" s="5"/>
      <c r="R69" s="5"/>
      <c r="S69" s="5"/>
      <c r="T69" s="5"/>
      <c r="U69" s="5"/>
    </row>
    <row r="70" spans="2:21" x14ac:dyDescent="0.15">
      <c r="B70" s="5"/>
      <c r="C70" s="4"/>
      <c r="D70" s="4"/>
      <c r="E70" s="5"/>
      <c r="F70" s="5"/>
      <c r="G70" s="5"/>
      <c r="H70" s="5"/>
      <c r="I70" s="5"/>
      <c r="J70" s="5"/>
      <c r="K70" s="5"/>
      <c r="L70" s="5"/>
      <c r="M70" s="5"/>
      <c r="N70" s="5"/>
      <c r="P70" s="5"/>
      <c r="Q70" s="5"/>
      <c r="R70" s="5"/>
      <c r="S70" s="5"/>
      <c r="T70" s="5"/>
      <c r="U70" s="5"/>
    </row>
    <row r="71" spans="2:21" x14ac:dyDescent="0.15">
      <c r="B71" s="4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P71" s="5"/>
      <c r="Q71" s="5"/>
      <c r="R71" s="5"/>
      <c r="S71" s="5"/>
      <c r="T71" s="5"/>
      <c r="U71" s="5"/>
    </row>
    <row r="72" spans="2:21" x14ac:dyDescent="0.15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P72" s="5"/>
      <c r="Q72" s="5"/>
      <c r="R72" s="5"/>
      <c r="S72" s="5"/>
      <c r="T72" s="5"/>
      <c r="U72" s="5"/>
    </row>
    <row r="73" spans="2:21" x14ac:dyDescent="0.15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P73" s="5"/>
      <c r="Q73" s="5"/>
      <c r="R73" s="5"/>
      <c r="S73" s="5"/>
      <c r="T73" s="5"/>
      <c r="U73" s="5"/>
    </row>
    <row r="74" spans="2:21" x14ac:dyDescent="0.15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P74" s="5"/>
      <c r="Q74" s="5"/>
      <c r="R74" s="5"/>
      <c r="S74" s="5"/>
      <c r="T74" s="5"/>
      <c r="U74" s="5"/>
    </row>
    <row r="75" spans="2:21" x14ac:dyDescent="0.15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P75" s="5"/>
      <c r="Q75" s="5"/>
      <c r="R75" s="5"/>
      <c r="S75" s="5"/>
      <c r="T75" s="5"/>
      <c r="U75" s="5"/>
    </row>
    <row r="76" spans="2:21" x14ac:dyDescent="0.15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P76" s="5"/>
      <c r="Q76" s="5"/>
      <c r="R76" s="5"/>
      <c r="S76" s="5"/>
      <c r="T76" s="5"/>
      <c r="U76" s="5"/>
    </row>
    <row r="77" spans="2:21" x14ac:dyDescent="0.15">
      <c r="B77" s="5"/>
      <c r="C77" s="5"/>
      <c r="D77" s="5"/>
      <c r="E77" s="5"/>
      <c r="F77" s="5"/>
    </row>
    <row r="78" spans="2:21" x14ac:dyDescent="0.15">
      <c r="B78" s="5"/>
      <c r="C78" s="5"/>
      <c r="D78" s="5"/>
      <c r="E78" s="5"/>
      <c r="F78" s="5"/>
    </row>
    <row r="79" spans="2:21" x14ac:dyDescent="0.15">
      <c r="B79" s="5"/>
      <c r="C79" s="5"/>
      <c r="D79" s="5"/>
      <c r="E79" s="5"/>
      <c r="F79" s="5"/>
    </row>
    <row r="80" spans="2:21" x14ac:dyDescent="0.15">
      <c r="B80" s="5"/>
      <c r="C80" s="5"/>
      <c r="D80" s="5"/>
      <c r="E80" s="5"/>
      <c r="F80" s="5"/>
    </row>
    <row r="81" spans="2:6" x14ac:dyDescent="0.15">
      <c r="B81" s="5"/>
      <c r="C81" s="5"/>
      <c r="D81" s="5"/>
      <c r="E81" s="5"/>
      <c r="F81" s="5"/>
    </row>
    <row r="82" spans="2:6" x14ac:dyDescent="0.15">
      <c r="B82" s="5"/>
      <c r="E82" s="5"/>
    </row>
  </sheetData>
  <mergeCells count="4">
    <mergeCell ref="A1:F1"/>
    <mergeCell ref="A2:F2"/>
    <mergeCell ref="A3:F3"/>
    <mergeCell ref="A60:F6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 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2019-03-27T10:41:31Z</dcterms:modified>
</cp:coreProperties>
</file>